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allybgood/Desktop/"/>
    </mc:Choice>
  </mc:AlternateContent>
  <xr:revisionPtr revIDLastSave="0" documentId="13_ncr:1_{3F26C75F-7E97-6B4E-9397-CC37D4B1611A}" xr6:coauthVersionLast="47" xr6:coauthVersionMax="47" xr10:uidLastSave="{00000000-0000-0000-0000-000000000000}"/>
  <bookViews>
    <workbookView xWindow="18040" yWindow="5840" windowWidth="26400" windowHeight="179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" i="1" l="1"/>
  <c r="P10" i="1"/>
  <c r="P7" i="1"/>
  <c r="P4" i="1"/>
  <c r="F9" i="1"/>
  <c r="O4" i="1"/>
  <c r="O5" i="1" s="1"/>
  <c r="O6" i="1" s="1"/>
  <c r="O7" i="1" s="1"/>
  <c r="O8" i="1" s="1"/>
  <c r="O9" i="1" s="1"/>
  <c r="O10" i="1" s="1"/>
  <c r="O11" i="1" s="1"/>
  <c r="O3" i="1"/>
  <c r="H10" i="1"/>
  <c r="J11" i="1"/>
  <c r="A3" i="1"/>
  <c r="A4" i="1" s="1"/>
  <c r="A5" i="1" s="1"/>
  <c r="F10" i="1" l="1"/>
  <c r="F11" i="1"/>
  <c r="A6" i="1"/>
  <c r="F3" i="1" s="1"/>
  <c r="H3" i="1" s="1"/>
  <c r="F2" i="1"/>
  <c r="J2" i="1" s="1"/>
  <c r="P5" i="1" s="1"/>
  <c r="A7" i="1" l="1"/>
  <c r="A8" i="1" l="1"/>
  <c r="F4" i="1"/>
  <c r="A9" i="1" l="1"/>
  <c r="C5" i="1" l="1"/>
  <c r="A10" i="1"/>
  <c r="P9" i="1"/>
  <c r="A11" i="1" l="1"/>
  <c r="C6" i="1" s="1"/>
  <c r="F5" i="1" s="1"/>
  <c r="C8" i="1"/>
  <c r="F8" i="1" s="1"/>
  <c r="H9" i="1" s="1"/>
  <c r="J4" i="1" s="1"/>
  <c r="M6" i="1" s="1"/>
  <c r="P2" i="1" s="1"/>
  <c r="C7" i="1"/>
  <c r="P8" i="1" l="1"/>
  <c r="H4" i="1"/>
  <c r="P6" i="1" l="1"/>
  <c r="J9" i="1"/>
  <c r="M7" i="1" s="1"/>
  <c r="P3" i="1" s="1"/>
</calcChain>
</file>

<file path=xl/sharedStrings.xml><?xml version="1.0" encoding="utf-8"?>
<sst xmlns="http://schemas.openxmlformats.org/spreadsheetml/2006/main" count="46" uniqueCount="23">
  <si>
    <t>Semifinals</t>
  </si>
  <si>
    <t>Preliminary Finals</t>
  </si>
  <si>
    <t>Grand Final</t>
  </si>
  <si>
    <t>Ladder</t>
  </si>
  <si>
    <t>Position</t>
  </si>
  <si>
    <t>Swans</t>
  </si>
  <si>
    <t>Result?</t>
  </si>
  <si>
    <t>W</t>
  </si>
  <si>
    <t>L</t>
  </si>
  <si>
    <t>Post-finals Ladder</t>
  </si>
  <si>
    <t>Tigers</t>
  </si>
  <si>
    <t>Cats</t>
  </si>
  <si>
    <t>Power</t>
  </si>
  <si>
    <t>Bombers</t>
  </si>
  <si>
    <t>Crows</t>
  </si>
  <si>
    <t>Giants</t>
  </si>
  <si>
    <t>Eagles</t>
  </si>
  <si>
    <t>Wildcard</t>
  </si>
  <si>
    <t>Qualifying &amp; Elimination</t>
  </si>
  <si>
    <t>Hawks</t>
  </si>
  <si>
    <t>lowest</t>
  </si>
  <si>
    <t>highest</t>
  </si>
  <si>
    <t>Magpies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</si>
</sst>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6" tint="0.80001220740379042"/>
        </stop>
        <stop position="1">
          <color theme="5" tint="0.80001220740379042"/>
        </stop>
      </gradientFill>
    </fill>
    <fill>
      <gradientFill degree="270">
        <stop position="0">
          <color theme="9" tint="0.80001220740379042"/>
        </stop>
        <stop position="1">
          <color theme="4" tint="0.80001220740379042"/>
        </stop>
      </gradientFill>
    </fill>
    <fill>
      <gradientFill degree="270">
        <stop position="0">
          <color theme="6" tint="0.80001220740379042"/>
        </stop>
        <stop position="1">
          <color theme="4" tint="0.80001220740379042"/>
        </stop>
      </gradientFill>
    </fill>
    <fill>
      <gradientFill degree="90">
        <stop position="0">
          <color theme="9" tint="0.80001220740379042"/>
        </stop>
        <stop position="1">
          <color theme="5" tint="0.80001220740379042"/>
        </stop>
      </gradientFill>
    </fill>
    <fill>
      <gradientFill degree="270">
        <stop position="0">
          <color theme="0"/>
        </stop>
        <stop position="1">
          <color theme="6" tint="0.80001220740379042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9" tint="0.79998168889431442"/>
        <bgColor auto="1"/>
      </patternFill>
    </fill>
    <fill>
      <patternFill patternType="solid">
        <fgColor theme="6" tint="0.79998168889431442"/>
        <bgColor auto="1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  <fill>
      <gradientFill degree="90">
        <stop position="0">
          <color theme="0"/>
        </stop>
        <stop position="1">
          <color theme="6" tint="0.80001220740379042"/>
        </stop>
      </gradientFill>
    </fill>
    <fill>
      <gradientFill degree="180">
        <stop position="0">
          <color theme="0"/>
        </stop>
        <stop position="1">
          <color theme="4" tint="0.80001220740379042"/>
        </stop>
      </gradientFill>
    </fill>
    <fill>
      <gradientFill type="path" left="1" right="1">
        <stop position="0">
          <color theme="0"/>
        </stop>
        <stop position="1">
          <color theme="4" tint="0.80001220740379042"/>
        </stop>
      </gradientFill>
    </fill>
    <fill>
      <gradientFill degree="180">
        <stop position="0">
          <color theme="0"/>
        </stop>
        <stop position="1">
          <color theme="5" tint="0.80001220740379042"/>
        </stop>
      </gradientFill>
    </fill>
    <fill>
      <gradientFill type="path" left="1" right="1" top="1" bottom="1">
        <stop position="0">
          <color theme="0"/>
        </stop>
        <stop position="1">
          <color theme="5" tint="0.80001220740379042"/>
        </stop>
      </gradientFill>
    </fill>
    <fill>
      <gradientFill type="path" top="1" bottom="1">
        <stop position="0">
          <color theme="9" tint="0.80001220740379042"/>
        </stop>
        <stop position="1">
          <color theme="4" tint="0.80001220740379042"/>
        </stop>
      </gradientFill>
    </fill>
    <fill>
      <gradientFill>
        <stop position="0">
          <color theme="9" tint="0.80001220740379042"/>
        </stop>
        <stop position="1">
          <color theme="4" tint="0.80001220740379042"/>
        </stop>
      </gradientFill>
    </fill>
    <fill>
      <gradientFill type="path">
        <stop position="0">
          <color theme="6" tint="0.80001220740379042"/>
        </stop>
        <stop position="1">
          <color theme="5" tint="0.80001220740379042"/>
        </stop>
      </gradientFill>
    </fill>
    <fill>
      <gradientFill>
        <stop position="0">
          <color theme="6" tint="0.80001220740379042"/>
        </stop>
        <stop position="1">
          <color theme="5" tint="0.80001220740379042"/>
        </stop>
      </gradientFill>
    </fill>
    <fill>
      <patternFill patternType="solid">
        <fgColor theme="0"/>
        <bgColor auto="1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center" textRotation="45" wrapText="1"/>
    </xf>
    <xf numFmtId="0" fontId="0" fillId="25" borderId="0" xfId="0" applyFill="1"/>
    <xf numFmtId="0" fontId="0" fillId="14" borderId="0" xfId="0" applyFill="1" applyAlignment="1">
      <alignment horizontal="right"/>
    </xf>
    <xf numFmtId="0" fontId="0" fillId="26" borderId="0" xfId="0" applyFill="1" applyBorder="1" applyAlignment="1">
      <alignment horizontal="right"/>
    </xf>
    <xf numFmtId="0" fontId="0" fillId="26" borderId="0" xfId="0" applyFill="1" applyBorder="1"/>
    <xf numFmtId="0" fontId="0" fillId="26" borderId="0" xfId="0" applyFill="1"/>
    <xf numFmtId="0" fontId="0" fillId="11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12" borderId="0" xfId="0" applyFill="1" applyAlignment="1">
      <alignment horizontal="right"/>
    </xf>
    <xf numFmtId="0" fontId="0" fillId="15" borderId="0" xfId="0" applyFill="1" applyAlignment="1">
      <alignment horizontal="right"/>
    </xf>
    <xf numFmtId="0" fontId="0" fillId="25" borderId="0" xfId="0" applyFill="1" applyAlignment="1">
      <alignment horizontal="right"/>
    </xf>
    <xf numFmtId="0" fontId="0" fillId="16" borderId="0" xfId="0" applyFill="1" applyAlignment="1">
      <alignment horizontal="right"/>
    </xf>
    <xf numFmtId="0" fontId="0" fillId="13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26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3</xdr:row>
      <xdr:rowOff>104777</xdr:rowOff>
    </xdr:from>
    <xdr:to>
      <xdr:col>9</xdr:col>
      <xdr:colOff>0</xdr:colOff>
      <xdr:row>8</xdr:row>
      <xdr:rowOff>165100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540500" y="1235077"/>
          <a:ext cx="406400" cy="1012823"/>
        </a:xfrm>
        <a:prstGeom prst="straightConnector1">
          <a:avLst/>
        </a:prstGeom>
        <a:ln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3</xdr:row>
      <xdr:rowOff>63500</xdr:rowOff>
    </xdr:from>
    <xdr:to>
      <xdr:col>9</xdr:col>
      <xdr:colOff>12703</xdr:colOff>
      <xdr:row>8</xdr:row>
      <xdr:rowOff>38103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553200" y="1193800"/>
          <a:ext cx="406403" cy="927103"/>
        </a:xfrm>
        <a:prstGeom prst="straightConnector1">
          <a:avLst/>
        </a:prstGeom>
        <a:ln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152400</xdr:colOff>
      <xdr:row>12</xdr:row>
      <xdr:rowOff>0</xdr:rowOff>
    </xdr:from>
    <xdr:to>
      <xdr:col>12</xdr:col>
      <xdr:colOff>1409700</xdr:colOff>
      <xdr:row>33</xdr:row>
      <xdr:rowOff>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CBA025-BF9C-CFB9-8493-C1BEEF7B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98600" y="2844800"/>
          <a:ext cx="8801100" cy="400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pane ySplit="1" topLeftCell="A2" activePane="bottomLeft" state="frozenSplit"/>
      <selection pane="bottomLeft" activeCell="N18" sqref="N18"/>
    </sheetView>
  </sheetViews>
  <sheetFormatPr baseColWidth="10" defaultColWidth="8.83203125" defaultRowHeight="15" x14ac:dyDescent="0.2"/>
  <cols>
    <col min="3" max="3" width="12.83203125" customWidth="1"/>
    <col min="4" max="4" width="8.1640625" customWidth="1"/>
    <col min="6" max="6" width="12.6640625" style="24" bestFit="1" customWidth="1"/>
    <col min="7" max="7" width="8.1640625" customWidth="1"/>
    <col min="8" max="8" width="14.6640625" customWidth="1"/>
    <col min="9" max="9" width="8.1640625" customWidth="1"/>
    <col min="10" max="10" width="17" bestFit="1" customWidth="1"/>
    <col min="11" max="11" width="5.33203125" customWidth="1"/>
    <col min="12" max="12" width="3.1640625" customWidth="1"/>
    <col min="13" max="13" width="20.83203125" customWidth="1"/>
    <col min="14" max="14" width="5.1640625" customWidth="1"/>
    <col min="15" max="15" width="3.1640625" customWidth="1"/>
  </cols>
  <sheetData>
    <row r="1" spans="1:16" s="29" customFormat="1" ht="59" customHeight="1" x14ac:dyDescent="0.2">
      <c r="A1" s="29" t="s">
        <v>4</v>
      </c>
      <c r="B1" s="29" t="s">
        <v>3</v>
      </c>
      <c r="C1" s="29" t="s">
        <v>17</v>
      </c>
      <c r="D1" s="29" t="s">
        <v>6</v>
      </c>
      <c r="F1" s="29" t="s">
        <v>18</v>
      </c>
      <c r="G1" s="29" t="s">
        <v>6</v>
      </c>
      <c r="H1" s="29" t="s">
        <v>0</v>
      </c>
      <c r="I1" s="29" t="s">
        <v>6</v>
      </c>
      <c r="J1" s="29" t="s">
        <v>1</v>
      </c>
      <c r="K1" s="29" t="s">
        <v>6</v>
      </c>
      <c r="M1" s="29" t="s">
        <v>2</v>
      </c>
      <c r="P1" s="29" t="s">
        <v>9</v>
      </c>
    </row>
    <row r="2" spans="1:16" x14ac:dyDescent="0.2">
      <c r="A2">
        <v>1</v>
      </c>
      <c r="B2" s="1" t="s">
        <v>14</v>
      </c>
      <c r="C2" s="13"/>
      <c r="D2" s="13"/>
      <c r="E2" s="1">
        <v>1</v>
      </c>
      <c r="F2" s="25" t="str">
        <f>VLOOKUP(E2,$A$2:$B$9,2)</f>
        <v>Crows</v>
      </c>
      <c r="G2" s="1" t="s">
        <v>7</v>
      </c>
      <c r="H2" s="7"/>
      <c r="I2" s="7"/>
      <c r="J2" s="25" t="str">
        <f>IF(G2="W",F2,F3)</f>
        <v>Crows</v>
      </c>
      <c r="K2" s="1" t="s">
        <v>8</v>
      </c>
      <c r="L2" s="1"/>
      <c r="M2" s="16"/>
      <c r="N2" s="13"/>
      <c r="O2">
        <v>1</v>
      </c>
      <c r="P2" t="str">
        <f>IF(N7="L",M6,M7)</f>
        <v>Hawks</v>
      </c>
    </row>
    <row r="3" spans="1:16" x14ac:dyDescent="0.2">
      <c r="A3">
        <f>A2+1</f>
        <v>2</v>
      </c>
      <c r="B3" s="2" t="s">
        <v>11</v>
      </c>
      <c r="C3" s="13"/>
      <c r="D3" s="13"/>
      <c r="E3" s="1">
        <v>4</v>
      </c>
      <c r="F3" s="25" t="str">
        <f>VLOOKUP(E3,$A$2:$B$9,2)</f>
        <v>Giants</v>
      </c>
      <c r="G3" s="1" t="s">
        <v>8</v>
      </c>
      <c r="H3" s="26" t="str">
        <f>IF(G2="L",F2,F3)</f>
        <v>Giants</v>
      </c>
      <c r="I3" s="3" t="s">
        <v>8</v>
      </c>
      <c r="J3" s="37"/>
      <c r="K3" s="6"/>
      <c r="L3" s="20"/>
      <c r="M3" s="16"/>
      <c r="N3" s="13"/>
      <c r="O3">
        <f>O2+1</f>
        <v>2</v>
      </c>
      <c r="P3" t="str">
        <f>IF(N7="L",M7,M6)</f>
        <v>Cats</v>
      </c>
    </row>
    <row r="4" spans="1:16" x14ac:dyDescent="0.2">
      <c r="A4">
        <f t="shared" ref="A4:A11" si="0">A3+1</f>
        <v>3</v>
      </c>
      <c r="B4" s="2" t="s">
        <v>10</v>
      </c>
      <c r="C4" s="13"/>
      <c r="D4" s="13"/>
      <c r="E4" s="3">
        <v>5</v>
      </c>
      <c r="F4" s="26" t="str">
        <f>VLOOKUP(E4,$A$2:$B$9,2)</f>
        <v>Power</v>
      </c>
      <c r="G4" s="3" t="s">
        <v>8</v>
      </c>
      <c r="H4" s="26" t="str">
        <f>IF(G4="L",F5,F4)</f>
        <v>Hawks</v>
      </c>
      <c r="I4" s="3" t="s">
        <v>7</v>
      </c>
      <c r="J4" s="38" t="str">
        <f>IF(I9="W",H9,H10)</f>
        <v>Cats</v>
      </c>
      <c r="K4" s="11" t="s">
        <v>7</v>
      </c>
      <c r="L4" s="21"/>
      <c r="M4" s="16"/>
      <c r="N4" s="13"/>
      <c r="O4">
        <f t="shared" ref="O4:O11" si="1">O3+1</f>
        <v>3</v>
      </c>
      <c r="P4" t="str">
        <f>IF(K9="L",J9,J11)</f>
        <v>Tigers</v>
      </c>
    </row>
    <row r="5" spans="1:16" x14ac:dyDescent="0.2">
      <c r="A5">
        <f t="shared" si="0"/>
        <v>4</v>
      </c>
      <c r="B5" s="1" t="s">
        <v>15</v>
      </c>
      <c r="C5" s="32" t="str">
        <f>VLOOKUP(A8,$A$2:$B$11,2)</f>
        <v>Bombers</v>
      </c>
      <c r="D5" s="33" t="s">
        <v>7</v>
      </c>
      <c r="E5" s="36" t="s">
        <v>20</v>
      </c>
      <c r="F5" s="26" t="str">
        <f>IF(D6="W",C6,IF(D7="W",C7,C8))</f>
        <v>Hawks</v>
      </c>
      <c r="G5" s="3" t="s">
        <v>7</v>
      </c>
      <c r="H5" s="36"/>
      <c r="I5" s="9"/>
      <c r="J5" s="39"/>
      <c r="K5" s="14"/>
      <c r="L5" s="21"/>
      <c r="M5" s="17"/>
      <c r="N5" s="13"/>
      <c r="O5">
        <f t="shared" si="1"/>
        <v>4</v>
      </c>
      <c r="P5" t="str">
        <f>IF(K2="L",J2,J4)</f>
        <v>Crows</v>
      </c>
    </row>
    <row r="6" spans="1:16" x14ac:dyDescent="0.2">
      <c r="A6">
        <f t="shared" si="0"/>
        <v>5</v>
      </c>
      <c r="B6" s="3" t="s">
        <v>12</v>
      </c>
      <c r="C6" s="32" t="str">
        <f>VLOOKUP(A11,$A$2:$B$11,2)</f>
        <v>Magpies</v>
      </c>
      <c r="D6" s="33" t="s">
        <v>8</v>
      </c>
      <c r="E6" s="44"/>
      <c r="F6" s="9"/>
      <c r="G6" s="9"/>
      <c r="H6" s="31"/>
      <c r="I6" s="30"/>
      <c r="J6" s="40"/>
      <c r="K6" s="30"/>
      <c r="L6" s="21"/>
      <c r="M6" s="25" t="str">
        <f>IF(K2="W",J2,J4)</f>
        <v>Cats</v>
      </c>
      <c r="N6" s="1" t="s">
        <v>8</v>
      </c>
      <c r="O6">
        <f t="shared" si="1"/>
        <v>5</v>
      </c>
      <c r="P6" t="str">
        <f>IF(I3="L",H3,H4)</f>
        <v>Giants</v>
      </c>
    </row>
    <row r="7" spans="1:16" x14ac:dyDescent="0.2">
      <c r="A7">
        <f t="shared" si="0"/>
        <v>6</v>
      </c>
      <c r="B7" s="4" t="s">
        <v>5</v>
      </c>
      <c r="C7" s="32" t="str">
        <f>VLOOKUP(A9,$A$2:$B$11,2)</f>
        <v>Eagles</v>
      </c>
      <c r="D7" s="33" t="s">
        <v>8</v>
      </c>
      <c r="E7" s="44"/>
      <c r="F7" s="10"/>
      <c r="G7" s="10"/>
      <c r="H7" s="31"/>
      <c r="I7" s="30"/>
      <c r="J7" s="40"/>
      <c r="K7" s="30"/>
      <c r="L7" s="23"/>
      <c r="M7" s="28" t="str">
        <f>IF(K9="W",J9,J11)</f>
        <v>Hawks</v>
      </c>
      <c r="N7" s="2" t="s">
        <v>7</v>
      </c>
      <c r="O7">
        <f t="shared" si="1"/>
        <v>6</v>
      </c>
      <c r="P7" t="str">
        <f>IF(I9="L",H9,H10)</f>
        <v>Bombers</v>
      </c>
    </row>
    <row r="8" spans="1:16" x14ac:dyDescent="0.2">
      <c r="A8">
        <f t="shared" si="0"/>
        <v>7</v>
      </c>
      <c r="B8" s="34" t="s">
        <v>13</v>
      </c>
      <c r="C8" s="32" t="str">
        <f>VLOOKUP(A10,$A$2:$B$11,2)</f>
        <v>Hawks</v>
      </c>
      <c r="D8" s="33" t="s">
        <v>7</v>
      </c>
      <c r="E8" s="35" t="s">
        <v>21</v>
      </c>
      <c r="F8" s="27" t="str">
        <f>IF(D6="W",IF(D7="W",C7,C8),C5)</f>
        <v>Bombers</v>
      </c>
      <c r="G8" s="4" t="s">
        <v>7</v>
      </c>
      <c r="H8" s="35"/>
      <c r="I8" s="10"/>
      <c r="J8" s="41"/>
      <c r="K8" s="15"/>
      <c r="L8" s="23"/>
      <c r="M8" s="19"/>
      <c r="N8" s="13"/>
      <c r="O8">
        <f t="shared" si="1"/>
        <v>7</v>
      </c>
      <c r="P8" t="str">
        <f>IF(G4="L",F4,F5)</f>
        <v>Power</v>
      </c>
    </row>
    <row r="9" spans="1:16" x14ac:dyDescent="0.2">
      <c r="A9">
        <f t="shared" si="0"/>
        <v>8</v>
      </c>
      <c r="B9" s="34" t="s">
        <v>16</v>
      </c>
      <c r="C9" s="13"/>
      <c r="E9" s="4">
        <v>6</v>
      </c>
      <c r="F9" s="27" t="str">
        <f>VLOOKUP(E9,$A$2:$B$9,2)</f>
        <v>Swans</v>
      </c>
      <c r="G9" s="4" t="s">
        <v>8</v>
      </c>
      <c r="H9" s="27" t="str">
        <f>IF(G8="W",F8,F9)</f>
        <v>Bombers</v>
      </c>
      <c r="I9" s="4" t="s">
        <v>8</v>
      </c>
      <c r="J9" s="42" t="str">
        <f>IF(I3="W",H3,H4)</f>
        <v>Hawks</v>
      </c>
      <c r="K9" s="12" t="s">
        <v>7</v>
      </c>
      <c r="L9" s="23"/>
      <c r="M9" s="18"/>
      <c r="N9" s="13"/>
      <c r="O9">
        <f t="shared" si="1"/>
        <v>8</v>
      </c>
      <c r="P9" t="str">
        <f>IF(G8="L",F8,F9)</f>
        <v>Swans</v>
      </c>
    </row>
    <row r="10" spans="1:16" x14ac:dyDescent="0.2">
      <c r="A10">
        <f t="shared" si="0"/>
        <v>9</v>
      </c>
      <c r="B10" s="34" t="s">
        <v>19</v>
      </c>
      <c r="C10" s="13"/>
      <c r="D10" s="13"/>
      <c r="E10" s="2">
        <v>2</v>
      </c>
      <c r="F10" s="28" t="str">
        <f>VLOOKUP(E10,$A$2:$B$9,2)</f>
        <v>Cats</v>
      </c>
      <c r="G10" s="2" t="s">
        <v>8</v>
      </c>
      <c r="H10" s="27" t="str">
        <f>IF(G10="L",F10,F11)</f>
        <v>Cats</v>
      </c>
      <c r="I10" s="4" t="s">
        <v>7</v>
      </c>
      <c r="J10" s="43"/>
      <c r="K10" s="5"/>
      <c r="L10" s="22"/>
      <c r="M10" s="18"/>
      <c r="N10" s="13"/>
      <c r="O10">
        <f t="shared" si="1"/>
        <v>9</v>
      </c>
      <c r="P10" t="str">
        <f>IF(G4="L",F4,F5)</f>
        <v>Power</v>
      </c>
    </row>
    <row r="11" spans="1:16" x14ac:dyDescent="0.2">
      <c r="A11">
        <f t="shared" si="0"/>
        <v>10</v>
      </c>
      <c r="B11" s="34" t="s">
        <v>22</v>
      </c>
      <c r="C11" s="13"/>
      <c r="D11" s="13"/>
      <c r="E11" s="2">
        <v>3</v>
      </c>
      <c r="F11" s="28" t="str">
        <f>VLOOKUP(E11,$A$2:$B$9,2)</f>
        <v>Tigers</v>
      </c>
      <c r="G11" s="2" t="s">
        <v>7</v>
      </c>
      <c r="H11" s="8"/>
      <c r="I11" s="8"/>
      <c r="J11" s="28" t="str">
        <f>IF(G10="W",F10,F11)</f>
        <v>Tigers</v>
      </c>
      <c r="K11" s="2" t="s">
        <v>8</v>
      </c>
      <c r="L11" s="2"/>
      <c r="M11" s="18"/>
      <c r="N11" s="13"/>
      <c r="O11">
        <f t="shared" si="1"/>
        <v>10</v>
      </c>
      <c r="P11" t="str">
        <f>IF(G8="L",F8,F9)</f>
        <v>Swans</v>
      </c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Telstra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B Gear</dc:creator>
  <cp:lastModifiedBy>Walter and Stephanie Gear</cp:lastModifiedBy>
  <dcterms:created xsi:type="dcterms:W3CDTF">2007-09-03T03:05:12Z</dcterms:created>
  <dcterms:modified xsi:type="dcterms:W3CDTF">2026-03-18T09:37:09Z</dcterms:modified>
</cp:coreProperties>
</file>